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거래내역" sheetId="1" state="visible" r:id="rId3"/>
    <sheet name="월별요약" sheetId="2" state="visible" r:id="rId4"/>
    <sheet name="예산관리" sheetId="3" state="visible" r:id="rId5"/>
  </sheets>
  <definedNames>
    <definedName function="false" hidden="true" localSheetId="0" name="_xlnm._FilterDatabase" vbProcedure="false">거래내역!$A$1:$H$13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<sst xmlns="http://schemas.openxmlformats.org/spreadsheetml/2006/main" count="98" uniqueCount="59">
  <si>
    <t xml:space="preserve">날짜</t>
  </si>
  <si>
    <t xml:space="preserve">구분</t>
  </si>
  <si>
    <t xml:space="preserve">대분류</t>
  </si>
  <si>
    <t xml:space="preserve">소분류</t>
  </si>
  <si>
    <t xml:space="preserve">내용</t>
  </si>
  <si>
    <t xml:space="preserve">결제수단</t>
  </si>
  <si>
    <t xml:space="preserve">금액</t>
  </si>
  <si>
    <t xml:space="preserve">메모</t>
  </si>
  <si>
    <t xml:space="preserve">지출</t>
  </si>
  <si>
    <t xml:space="preserve">식비</t>
  </si>
  <si>
    <t xml:space="preserve">외식</t>
  </si>
  <si>
    <t xml:space="preserve">점심</t>
  </si>
  <si>
    <t xml:space="preserve">카드</t>
  </si>
  <si>
    <t xml:space="preserve">회사 근처</t>
  </si>
  <si>
    <t xml:space="preserve">수입</t>
  </si>
  <si>
    <t xml:space="preserve">급여</t>
  </si>
  <si>
    <t xml:space="preserve">월급</t>
  </si>
  <si>
    <r>
      <rPr>
        <sz val="11"/>
        <rFont val="Arial"/>
        <family val="0"/>
        <charset val="1"/>
      </rPr>
      <t xml:space="preserve">9</t>
    </r>
    <r>
      <rPr>
        <sz val="11"/>
        <rFont val="Noto Sans CJK SC"/>
        <family val="2"/>
      </rPr>
      <t xml:space="preserve">월 급여</t>
    </r>
  </si>
  <si>
    <t xml:space="preserve">계좌이체</t>
  </si>
  <si>
    <t xml:space="preserve">교통비</t>
  </si>
  <si>
    <t xml:space="preserve">대중교통</t>
  </si>
  <si>
    <t xml:space="preserve">지하철</t>
  </si>
  <si>
    <t xml:space="preserve">장보기</t>
  </si>
  <si>
    <t xml:space="preserve">마트</t>
  </si>
  <si>
    <t xml:space="preserve">주간 식료품</t>
  </si>
  <si>
    <t xml:space="preserve">통신비</t>
  </si>
  <si>
    <t xml:space="preserve">휴대폰</t>
  </si>
  <si>
    <t xml:space="preserve">통신요금</t>
  </si>
  <si>
    <t xml:space="preserve">자동이체</t>
  </si>
  <si>
    <t xml:space="preserve">저녁 약속</t>
  </si>
  <si>
    <t xml:space="preserve">친구 모임</t>
  </si>
  <si>
    <t xml:space="preserve">주유</t>
  </si>
  <si>
    <t xml:space="preserve">주유소</t>
  </si>
  <si>
    <t xml:space="preserve">생활비</t>
  </si>
  <si>
    <t xml:space="preserve">생필품</t>
  </si>
  <si>
    <t xml:space="preserve">다이소</t>
  </si>
  <si>
    <t xml:space="preserve">현금</t>
  </si>
  <si>
    <t xml:space="preserve">부수입</t>
  </si>
  <si>
    <t xml:space="preserve">이자</t>
  </si>
  <si>
    <t xml:space="preserve">예금이자</t>
  </si>
  <si>
    <t xml:space="preserve">치킨</t>
  </si>
  <si>
    <t xml:space="preserve">인터넷</t>
  </si>
  <si>
    <t xml:space="preserve">인터넷요금</t>
  </si>
  <si>
    <t xml:space="preserve">버스</t>
  </si>
  <si>
    <r>
      <rPr>
        <i val="true"/>
        <sz val="9"/>
        <color rgb="FF808080"/>
        <rFont val="Noto Sans CJK SC"/>
        <family val="2"/>
      </rPr>
      <t xml:space="preserve">※ 새 거래를 입력할 때는 이 표 아래에 같은 형식으로 한 줄씩 추가하세요</t>
    </r>
    <r>
      <rPr>
        <i val="true"/>
        <sz val="9"/>
        <color rgb="FF808080"/>
        <rFont val="Arial"/>
        <family val="0"/>
        <charset val="1"/>
      </rPr>
      <t xml:space="preserve">. (</t>
    </r>
    <r>
      <rPr>
        <i val="true"/>
        <sz val="9"/>
        <color rgb="FF808080"/>
        <rFont val="Noto Sans CJK SC"/>
        <family val="2"/>
      </rPr>
      <t xml:space="preserve">날짜는 </t>
    </r>
    <r>
      <rPr>
        <i val="true"/>
        <sz val="9"/>
        <color rgb="FF808080"/>
        <rFont val="Arial"/>
        <family val="0"/>
        <charset val="1"/>
      </rPr>
      <t xml:space="preserve">YYYY-MM-DD </t>
    </r>
    <r>
      <rPr>
        <i val="true"/>
        <sz val="9"/>
        <color rgb="FF808080"/>
        <rFont val="Noto Sans CJK SC"/>
        <family val="2"/>
      </rPr>
      <t xml:space="preserve">형식</t>
    </r>
    <r>
      <rPr>
        <i val="true"/>
        <sz val="9"/>
        <color rgb="FF808080"/>
        <rFont val="Arial"/>
        <family val="0"/>
        <charset val="1"/>
      </rPr>
      <t xml:space="preserve">)</t>
    </r>
  </si>
  <si>
    <r>
      <rPr>
        <b val="true"/>
        <sz val="14"/>
        <rFont val="Noto Sans CJK SC"/>
        <family val="2"/>
      </rPr>
      <t xml:space="preserve">월별 수입</t>
    </r>
    <r>
      <rPr>
        <b val="true"/>
        <sz val="14"/>
        <rFont val="Arial"/>
        <family val="0"/>
        <charset val="1"/>
      </rPr>
      <t xml:space="preserve">·</t>
    </r>
    <r>
      <rPr>
        <b val="true"/>
        <sz val="14"/>
        <rFont val="Noto Sans CJK SC"/>
        <family val="2"/>
      </rPr>
      <t xml:space="preserve">지출 요약</t>
    </r>
  </si>
  <si>
    <t xml:space="preserve">기준 연도</t>
  </si>
  <si>
    <t xml:space="preserve">기준 월</t>
  </si>
  <si>
    <t xml:space="preserve">총수입</t>
  </si>
  <si>
    <t xml:space="preserve">총지출</t>
  </si>
  <si>
    <t xml:space="preserve">잔액</t>
  </si>
  <si>
    <t xml:space="preserve">항목별 지출 합계</t>
  </si>
  <si>
    <t xml:space="preserve">기타</t>
  </si>
  <si>
    <r>
      <rPr>
        <i val="true"/>
        <sz val="9"/>
        <color rgb="FF808080"/>
        <rFont val="Noto Sans CJK SC"/>
        <family val="2"/>
      </rPr>
      <t xml:space="preserve">※ 노란색 셀</t>
    </r>
    <r>
      <rPr>
        <i val="true"/>
        <sz val="9"/>
        <color rgb="FF808080"/>
        <rFont val="Arial"/>
        <family val="0"/>
        <charset val="1"/>
      </rPr>
      <t xml:space="preserve">(</t>
    </r>
    <r>
      <rPr>
        <i val="true"/>
        <sz val="9"/>
        <color rgb="FF808080"/>
        <rFont val="Noto Sans CJK SC"/>
        <family val="2"/>
      </rPr>
      <t xml:space="preserve">연도</t>
    </r>
    <r>
      <rPr>
        <i val="true"/>
        <sz val="9"/>
        <color rgb="FF808080"/>
        <rFont val="Arial"/>
        <family val="0"/>
        <charset val="1"/>
      </rPr>
      <t xml:space="preserve">, </t>
    </r>
    <r>
      <rPr>
        <i val="true"/>
        <sz val="9"/>
        <color rgb="FF808080"/>
        <rFont val="Noto Sans CJK SC"/>
        <family val="2"/>
      </rPr>
      <t xml:space="preserve">월</t>
    </r>
    <r>
      <rPr>
        <i val="true"/>
        <sz val="9"/>
        <color rgb="FF808080"/>
        <rFont val="Arial"/>
        <family val="0"/>
        <charset val="1"/>
      </rPr>
      <t xml:space="preserve">)</t>
    </r>
    <r>
      <rPr>
        <i val="true"/>
        <sz val="9"/>
        <color rgb="FF808080"/>
        <rFont val="Noto Sans CJK SC"/>
        <family val="2"/>
      </rPr>
      <t xml:space="preserve">만 바꾸면 전체 요약이 자동으로 다시 계산됩니다</t>
    </r>
    <r>
      <rPr>
        <i val="true"/>
        <sz val="9"/>
        <color rgb="FF808080"/>
        <rFont val="Arial"/>
        <family val="0"/>
        <charset val="1"/>
      </rPr>
      <t xml:space="preserve">.</t>
    </r>
  </si>
  <si>
    <t xml:space="preserve">월별 예산 관리</t>
  </si>
  <si>
    <t xml:space="preserve">월 예산</t>
  </si>
  <si>
    <t xml:space="preserve">실제 사용액</t>
  </si>
  <si>
    <t xml:space="preserve">상태</t>
  </si>
  <si>
    <r>
      <rPr>
        <i val="true"/>
        <sz val="9"/>
        <color rgb="FF808080"/>
        <rFont val="Noto Sans CJK SC"/>
        <family val="2"/>
      </rPr>
      <t xml:space="preserve">※ 노란색 셀</t>
    </r>
    <r>
      <rPr>
        <i val="true"/>
        <sz val="9"/>
        <color rgb="FF808080"/>
        <rFont val="Arial"/>
        <family val="0"/>
        <charset val="1"/>
      </rPr>
      <t xml:space="preserve">(</t>
    </r>
    <r>
      <rPr>
        <i val="true"/>
        <sz val="9"/>
        <color rgb="FF808080"/>
        <rFont val="Noto Sans CJK SC"/>
        <family val="2"/>
      </rPr>
      <t xml:space="preserve">월 예산</t>
    </r>
    <r>
      <rPr>
        <i val="true"/>
        <sz val="9"/>
        <color rgb="FF808080"/>
        <rFont val="Arial"/>
        <family val="0"/>
        <charset val="1"/>
      </rPr>
      <t xml:space="preserve">)</t>
    </r>
    <r>
      <rPr>
        <i val="true"/>
        <sz val="9"/>
        <color rgb="FF808080"/>
        <rFont val="Noto Sans CJK SC"/>
        <family val="2"/>
      </rPr>
      <t xml:space="preserve">만 입력하면 실제 사용액과 상태가 자동으로 계산됩니다</t>
    </r>
    <r>
      <rPr>
        <i val="true"/>
        <sz val="9"/>
        <color rgb="FF80808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</si>
</sst>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#,##0;\(#,##0\)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sz val="11"/>
      <name val="Arial"/>
      <family val="0"/>
      <charset val="1"/>
    </font>
    <font>
      <sz val="11"/>
      <name val="Noto Sans CJK SC"/>
      <family val="2"/>
    </font>
    <font>
      <i val="true"/>
      <sz val="9"/>
      <color rgb="FF808080"/>
      <name val="Noto Sans CJK SC"/>
      <family val="2"/>
    </font>
    <font>
      <i val="true"/>
      <sz val="9"/>
      <color rgb="FF808080"/>
      <name val="Arial"/>
      <family val="0"/>
      <charset val="1"/>
    </font>
    <font>
      <b val="true"/>
      <sz val="14"/>
      <name val="Noto Sans CJK SC"/>
      <family val="2"/>
    </font>
    <font>
      <b val="true"/>
      <sz val="14"/>
      <name val="Arial"/>
      <family val="0"/>
      <charset val="1"/>
    </font>
    <font>
      <b val="true"/>
      <sz val="11"/>
      <name val="Noto Sans CJK SC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F81BD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DDEBF7"/>
      </patternFill>
    </fill>
    <fill>
      <patternFill patternType="solid">
        <fgColor rgb="FFFCE4D6"/>
        <bgColor rgb="FFFFF2CC"/>
      </patternFill>
    </fill>
    <fill>
      <patternFill patternType="solid">
        <fgColor rgb="FFDDEBF7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4472C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charset val="1"/>
        <family val="0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CE4D6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항목별 지출 합계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월별요약!B11</c:f>
              <c:strCache>
                <c:ptCount val="1"/>
                <c:pt idx="0">
                  <c:v>금액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월별요약!$A$12:$A$16</c:f>
              <c:strCache>
                <c:ptCount val="5"/>
                <c:pt idx="0">
                  <c:v>식비</c:v>
                </c:pt>
                <c:pt idx="1">
                  <c:v>교통비</c:v>
                </c:pt>
                <c:pt idx="2">
                  <c:v>통신비</c:v>
                </c:pt>
                <c:pt idx="3">
                  <c:v>생활비</c:v>
                </c:pt>
                <c:pt idx="4">
                  <c:v>기타</c:v>
                </c:pt>
              </c:strCache>
            </c:strRef>
          </c:cat>
          <c:val>
            <c:numRef>
              <c:f>월별요약!$B$12:$B$16</c:f>
              <c:numCache>
                <c:formatCode>#,##0</c:formatCode>
                <c:ptCount val="5"/>
                <c:pt idx="0">
                  <c:v>117000</c:v>
                </c:pt>
                <c:pt idx="1">
                  <c:v>64500</c:v>
                </c:pt>
                <c:pt idx="2">
                  <c:v>88000</c:v>
                </c:pt>
                <c:pt idx="3">
                  <c:v>15000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77912439"/>
        <c:axId val="65617088"/>
      </c:barChart>
      <c:catAx>
        <c:axId val="7791243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대분류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617088"/>
        <c:crosses val="autoZero"/>
        <c:auto val="1"/>
        <c:lblAlgn val="ctr"/>
        <c:lblOffset val="100"/>
        <c:noMultiLvlLbl val="0"/>
      </c:catAx>
      <c:valAx>
        <c:axId val="656170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금액 (원)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91243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8</xdr:row>
      <xdr:rowOff>77040</xdr:rowOff>
    </xdr:from>
    <xdr:to>
      <xdr:col>10</xdr:col>
      <xdr:colOff>383760</xdr:colOff>
      <xdr:row>23</xdr:row>
      <xdr:rowOff>99000</xdr:rowOff>
    </xdr:to>
    <xdr:graphicFrame>
      <xdr:nvGraphicFramePr>
        <xdr:cNvPr id="0" name="Chart 1"/>
        <xdr:cNvGraphicFramePr/>
      </xdr:nvGraphicFramePr>
      <xdr:xfrm>
        <a:off x="2960280" y="17146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4" min="3" style="0" width="10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n">
        <v>46266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 t="n">
        <v>12000</v>
      </c>
      <c r="H2" s="3" t="s">
        <v>13</v>
      </c>
    </row>
    <row r="3" customFormat="false" ht="17.15" hidden="false" customHeight="false" outlineLevel="0" collapsed="false">
      <c r="A3" s="2" t="n">
        <v>46266</v>
      </c>
      <c r="B3" s="3" t="s">
        <v>14</v>
      </c>
      <c r="C3" s="3" t="s">
        <v>15</v>
      </c>
      <c r="D3" s="3" t="s">
        <v>16</v>
      </c>
      <c r="E3" s="5" t="s">
        <v>17</v>
      </c>
      <c r="F3" s="3" t="s">
        <v>18</v>
      </c>
      <c r="G3" s="4" t="n">
        <v>2500000</v>
      </c>
      <c r="H3" s="5"/>
    </row>
    <row r="4" customFormat="false" ht="15" hidden="false" customHeight="false" outlineLevel="0" collapsed="false">
      <c r="A4" s="2" t="n">
        <v>46267</v>
      </c>
      <c r="B4" s="3" t="s">
        <v>8</v>
      </c>
      <c r="C4" s="3" t="s">
        <v>19</v>
      </c>
      <c r="D4" s="3" t="s">
        <v>20</v>
      </c>
      <c r="E4" s="3" t="s">
        <v>21</v>
      </c>
      <c r="F4" s="3" t="s">
        <v>12</v>
      </c>
      <c r="G4" s="4" t="n">
        <v>3000</v>
      </c>
      <c r="H4" s="5"/>
    </row>
    <row r="5" customFormat="false" ht="15" hidden="false" customHeight="false" outlineLevel="0" collapsed="false">
      <c r="A5" s="2" t="n">
        <v>46268</v>
      </c>
      <c r="B5" s="3" t="s">
        <v>8</v>
      </c>
      <c r="C5" s="3" t="s">
        <v>9</v>
      </c>
      <c r="D5" s="3" t="s">
        <v>22</v>
      </c>
      <c r="E5" s="3" t="s">
        <v>23</v>
      </c>
      <c r="F5" s="3" t="s">
        <v>12</v>
      </c>
      <c r="G5" s="4" t="n">
        <v>45000</v>
      </c>
      <c r="H5" s="3" t="s">
        <v>24</v>
      </c>
    </row>
    <row r="6" customFormat="false" ht="15" hidden="false" customHeight="false" outlineLevel="0" collapsed="false">
      <c r="A6" s="2" t="n">
        <v>46270</v>
      </c>
      <c r="B6" s="3" t="s">
        <v>8</v>
      </c>
      <c r="C6" s="3" t="s">
        <v>25</v>
      </c>
      <c r="D6" s="3" t="s">
        <v>26</v>
      </c>
      <c r="E6" s="3" t="s">
        <v>27</v>
      </c>
      <c r="F6" s="3" t="s">
        <v>28</v>
      </c>
      <c r="G6" s="4" t="n">
        <v>55000</v>
      </c>
      <c r="H6" s="5"/>
    </row>
    <row r="7" customFormat="false" ht="15" hidden="false" customHeight="false" outlineLevel="0" collapsed="false">
      <c r="A7" s="2" t="n">
        <v>46272</v>
      </c>
      <c r="B7" s="3" t="s">
        <v>8</v>
      </c>
      <c r="C7" s="3" t="s">
        <v>9</v>
      </c>
      <c r="D7" s="3" t="s">
        <v>10</v>
      </c>
      <c r="E7" s="3" t="s">
        <v>29</v>
      </c>
      <c r="F7" s="3" t="s">
        <v>12</v>
      </c>
      <c r="G7" s="4" t="n">
        <v>38000</v>
      </c>
      <c r="H7" s="3" t="s">
        <v>30</v>
      </c>
    </row>
    <row r="8" customFormat="false" ht="15" hidden="false" customHeight="false" outlineLevel="0" collapsed="false">
      <c r="A8" s="2" t="n">
        <v>46275</v>
      </c>
      <c r="B8" s="3" t="s">
        <v>8</v>
      </c>
      <c r="C8" s="3" t="s">
        <v>19</v>
      </c>
      <c r="D8" s="3" t="s">
        <v>31</v>
      </c>
      <c r="E8" s="3" t="s">
        <v>32</v>
      </c>
      <c r="F8" s="3" t="s">
        <v>12</v>
      </c>
      <c r="G8" s="4" t="n">
        <v>60000</v>
      </c>
      <c r="H8" s="5"/>
    </row>
    <row r="9" customFormat="false" ht="15" hidden="false" customHeight="false" outlineLevel="0" collapsed="false">
      <c r="A9" s="2" t="n">
        <v>46277</v>
      </c>
      <c r="B9" s="3" t="s">
        <v>8</v>
      </c>
      <c r="C9" s="3" t="s">
        <v>33</v>
      </c>
      <c r="D9" s="3" t="s">
        <v>34</v>
      </c>
      <c r="E9" s="3" t="s">
        <v>35</v>
      </c>
      <c r="F9" s="3" t="s">
        <v>36</v>
      </c>
      <c r="G9" s="4" t="n">
        <v>15000</v>
      </c>
      <c r="H9" s="5"/>
    </row>
    <row r="10" customFormat="false" ht="15" hidden="false" customHeight="false" outlineLevel="0" collapsed="false">
      <c r="A10" s="2" t="n">
        <v>46280</v>
      </c>
      <c r="B10" s="3" t="s">
        <v>14</v>
      </c>
      <c r="C10" s="3" t="s">
        <v>37</v>
      </c>
      <c r="D10" s="3" t="s">
        <v>38</v>
      </c>
      <c r="E10" s="3" t="s">
        <v>39</v>
      </c>
      <c r="F10" s="3" t="s">
        <v>18</v>
      </c>
      <c r="G10" s="4" t="n">
        <v>8000</v>
      </c>
      <c r="H10" s="5"/>
    </row>
    <row r="11" customFormat="false" ht="15" hidden="false" customHeight="false" outlineLevel="0" collapsed="false">
      <c r="A11" s="2" t="n">
        <v>46285</v>
      </c>
      <c r="B11" s="3" t="s">
        <v>8</v>
      </c>
      <c r="C11" s="3" t="s">
        <v>9</v>
      </c>
      <c r="D11" s="3" t="s">
        <v>10</v>
      </c>
      <c r="E11" s="3" t="s">
        <v>40</v>
      </c>
      <c r="F11" s="3" t="s">
        <v>12</v>
      </c>
      <c r="G11" s="4" t="n">
        <v>22000</v>
      </c>
      <c r="H11" s="5"/>
    </row>
    <row r="12" customFormat="false" ht="15" hidden="false" customHeight="false" outlineLevel="0" collapsed="false">
      <c r="A12" s="2" t="n">
        <v>46290</v>
      </c>
      <c r="B12" s="3" t="s">
        <v>8</v>
      </c>
      <c r="C12" s="3" t="s">
        <v>25</v>
      </c>
      <c r="D12" s="3" t="s">
        <v>41</v>
      </c>
      <c r="E12" s="3" t="s">
        <v>42</v>
      </c>
      <c r="F12" s="3" t="s">
        <v>28</v>
      </c>
      <c r="G12" s="4" t="n">
        <v>33000</v>
      </c>
      <c r="H12" s="5"/>
    </row>
    <row r="13" customFormat="false" ht="15" hidden="false" customHeight="false" outlineLevel="0" collapsed="false">
      <c r="A13" s="2" t="n">
        <v>46293</v>
      </c>
      <c r="B13" s="3" t="s">
        <v>8</v>
      </c>
      <c r="C13" s="3" t="s">
        <v>19</v>
      </c>
      <c r="D13" s="3" t="s">
        <v>20</v>
      </c>
      <c r="E13" s="3" t="s">
        <v>43</v>
      </c>
      <c r="F13" s="3" t="s">
        <v>12</v>
      </c>
      <c r="G13" s="4" t="n">
        <v>1500</v>
      </c>
      <c r="H13" s="5"/>
    </row>
    <row r="15" customFormat="false" ht="15" hidden="false" customHeight="false" outlineLevel="0" collapsed="false">
      <c r="A15" s="6" t="s">
        <v>44</v>
      </c>
    </row>
  </sheetData>
  <autoFilter ref="A1:H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4"/>
  </cols>
  <sheetData>
    <row r="1" customFormat="false" ht="21.6" hidden="false" customHeight="false" outlineLevel="0" collapsed="false">
      <c r="A1" s="7" t="s">
        <v>45</v>
      </c>
    </row>
    <row r="3" customFormat="false" ht="15" hidden="false" customHeight="false" outlineLevel="0" collapsed="false">
      <c r="A3" s="8" t="s">
        <v>46</v>
      </c>
      <c r="B3" s="9" t="n">
        <v>2026</v>
      </c>
    </row>
    <row r="4" customFormat="false" ht="15" hidden="false" customHeight="false" outlineLevel="0" collapsed="false">
      <c r="A4" s="8" t="s">
        <v>47</v>
      </c>
      <c r="B4" s="9" t="n">
        <v>9</v>
      </c>
    </row>
    <row r="6" customFormat="false" ht="15" hidden="false" customHeight="false" outlineLevel="0" collapsed="false">
      <c r="B6" s="10" t="s">
        <v>48</v>
      </c>
      <c r="C6" s="10" t="s">
        <v>49</v>
      </c>
      <c r="D6" s="10" t="s">
        <v>50</v>
      </c>
    </row>
    <row r="7" customFormat="false" ht="17.35" hidden="false" customHeight="false" outlineLevel="0" collapsed="false">
      <c r="B7" s="11" t="n">
        <f aca="false">SUMIFS(거래내역!$G:$G,거래내역!$B:$B,"수입",거래내역!$A:$A,"&gt;="&amp;DATE($B$3,$B$4,1),거래내역!$A:$A,"&lt;"&amp;DATE($B$3,$B$4+1,1))</f>
        <v>2508000</v>
      </c>
      <c r="C7" s="12" t="n">
        <f aca="false">SUMIFS(거래내역!$G:$G,거래내역!$B:$B,"지출",거래내역!$A:$A,"&gt;="&amp;DATE($B$3,$B$4,1),거래내역!$A:$A,"&lt;"&amp;DATE($B$3,$B$4+1,1))</f>
        <v>284500</v>
      </c>
      <c r="D7" s="13" t="n">
        <f aca="false">B7-C7</f>
        <v>2223500</v>
      </c>
    </row>
    <row r="10" customFormat="false" ht="15" hidden="false" customHeight="false" outlineLevel="0" collapsed="false">
      <c r="A10" s="8" t="s">
        <v>51</v>
      </c>
    </row>
    <row r="11" customFormat="false" ht="15" hidden="false" customHeight="false" outlineLevel="0" collapsed="false">
      <c r="A11" s="10" t="s">
        <v>2</v>
      </c>
      <c r="B11" s="10" t="s">
        <v>6</v>
      </c>
    </row>
    <row r="12" customFormat="false" ht="15" hidden="false" customHeight="false" outlineLevel="0" collapsed="false">
      <c r="A12" s="3" t="s">
        <v>9</v>
      </c>
      <c r="B12" s="4" t="n">
        <f aca="false">SUMIFS(거래내역!$G:$G,거래내역!$C:$C,A12,거래내역!$B:$B,"지출",거래내역!$A:$A,"&gt;="&amp;DATE($B$3,$B$4,1),거래내역!$A:$A,"&lt;"&amp;DATE($B$3,$B$4+1,1))</f>
        <v>117000</v>
      </c>
    </row>
    <row r="13" customFormat="false" ht="15" hidden="false" customHeight="false" outlineLevel="0" collapsed="false">
      <c r="A13" s="3" t="s">
        <v>19</v>
      </c>
      <c r="B13" s="4" t="n">
        <f aca="false">SUMIFS(거래내역!$G:$G,거래내역!$C:$C,A13,거래내역!$B:$B,"지출",거래내역!$A:$A,"&gt;="&amp;DATE($B$3,$B$4,1),거래내역!$A:$A,"&lt;"&amp;DATE($B$3,$B$4+1,1))</f>
        <v>64500</v>
      </c>
    </row>
    <row r="14" customFormat="false" ht="15" hidden="false" customHeight="false" outlineLevel="0" collapsed="false">
      <c r="A14" s="3" t="s">
        <v>25</v>
      </c>
      <c r="B14" s="4" t="n">
        <f aca="false">SUMIFS(거래내역!$G:$G,거래내역!$C:$C,A14,거래내역!$B:$B,"지출",거래내역!$A:$A,"&gt;="&amp;DATE($B$3,$B$4,1),거래내역!$A:$A,"&lt;"&amp;DATE($B$3,$B$4+1,1))</f>
        <v>88000</v>
      </c>
    </row>
    <row r="15" customFormat="false" ht="15" hidden="false" customHeight="false" outlineLevel="0" collapsed="false">
      <c r="A15" s="3" t="s">
        <v>33</v>
      </c>
      <c r="B15" s="4" t="n">
        <f aca="false">SUMIFS(거래내역!$G:$G,거래내역!$C:$C,A15,거래내역!$B:$B,"지출",거래내역!$A:$A,"&gt;="&amp;DATE($B$3,$B$4,1),거래내역!$A:$A,"&lt;"&amp;DATE($B$3,$B$4+1,1))</f>
        <v>15000</v>
      </c>
    </row>
    <row r="16" customFormat="false" ht="15" hidden="false" customHeight="false" outlineLevel="0" collapsed="false">
      <c r="A16" s="3" t="s">
        <v>52</v>
      </c>
      <c r="B16" s="4" t="n">
        <f aca="false">SUMIFS(거래내역!$G:$G,거래내역!$B:$B,"지출",거래내역!$A:$A,"&gt;="&amp;DATE($B$3,$B$4,1),거래내역!$A:$A,"&lt;"&amp;DATE($B$3,$B$4+1,1))-SUM(B12:B15)</f>
        <v>0</v>
      </c>
    </row>
    <row r="19" customFormat="false" ht="15" hidden="false" customHeight="false" outlineLevel="0" collapsed="false">
      <c r="A19" s="6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7.3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0" t="s">
        <v>2</v>
      </c>
      <c r="B3" s="10" t="s">
        <v>55</v>
      </c>
      <c r="C3" s="10" t="s">
        <v>56</v>
      </c>
      <c r="D3" s="10" t="s">
        <v>50</v>
      </c>
      <c r="E3" s="10" t="s">
        <v>57</v>
      </c>
    </row>
    <row r="4" customFormat="false" ht="17.15" hidden="false" customHeight="false" outlineLevel="0" collapsed="false">
      <c r="A4" s="3" t="s">
        <v>9</v>
      </c>
      <c r="B4" s="14" t="n">
        <v>300000</v>
      </c>
      <c r="C4" s="4" t="n">
        <f aca="false">SUMIFS(거래내역!$G:$G,거래내역!$C:$C,A4,거래내역!$B:$B,"지출")</f>
        <v>117000</v>
      </c>
      <c r="D4" s="15" t="n">
        <f aca="false">B4-C4</f>
        <v>183000</v>
      </c>
      <c r="E4" s="16" t="str">
        <f aca="false">IF(D4&lt;0,"초과","정상")</f>
        <v>정상</v>
      </c>
    </row>
    <row r="5" customFormat="false" ht="17.15" hidden="false" customHeight="false" outlineLevel="0" collapsed="false">
      <c r="A5" s="3" t="s">
        <v>19</v>
      </c>
      <c r="B5" s="14" t="n">
        <v>100000</v>
      </c>
      <c r="C5" s="4" t="n">
        <f aca="false">SUMIFS(거래내역!$G:$G,거래내역!$C:$C,A5,거래내역!$B:$B,"지출")</f>
        <v>64500</v>
      </c>
      <c r="D5" s="15" t="n">
        <f aca="false">B5-C5</f>
        <v>35500</v>
      </c>
      <c r="E5" s="16" t="str">
        <f aca="false">IF(D5&lt;0,"초과","정상")</f>
        <v>정상</v>
      </c>
    </row>
    <row r="6" customFormat="false" ht="17.15" hidden="false" customHeight="false" outlineLevel="0" collapsed="false">
      <c r="A6" s="3" t="s">
        <v>25</v>
      </c>
      <c r="B6" s="14" t="n">
        <v>100000</v>
      </c>
      <c r="C6" s="4" t="n">
        <f aca="false">SUMIFS(거래내역!$G:$G,거래내역!$C:$C,A6,거래내역!$B:$B,"지출")</f>
        <v>88000</v>
      </c>
      <c r="D6" s="15" t="n">
        <f aca="false">B6-C6</f>
        <v>12000</v>
      </c>
      <c r="E6" s="16" t="str">
        <f aca="false">IF(D6&lt;0,"초과","정상")</f>
        <v>정상</v>
      </c>
    </row>
    <row r="7" customFormat="false" ht="17.15" hidden="false" customHeight="false" outlineLevel="0" collapsed="false">
      <c r="A7" s="3" t="s">
        <v>33</v>
      </c>
      <c r="B7" s="14" t="n">
        <v>50000</v>
      </c>
      <c r="C7" s="4" t="n">
        <f aca="false">SUMIFS(거래내역!$G:$G,거래내역!$C:$C,A7,거래내역!$B:$B,"지출")</f>
        <v>15000</v>
      </c>
      <c r="D7" s="15" t="n">
        <f aca="false">B7-C7</f>
        <v>35000</v>
      </c>
      <c r="E7" s="16" t="str">
        <f aca="false">IF(D7&lt;0,"초과","정상")</f>
        <v>정상</v>
      </c>
    </row>
    <row r="10" customFormat="false" ht="15" hidden="false" customHeight="false" outlineLevel="0" collapsed="false">
      <c r="A10" s="6" t="s">
        <v>58</v>
      </c>
    </row>
  </sheetData>
  <conditionalFormatting sqref="D4:D7">
    <cfRule type="cellIs" priority="2" operator="lessThan" aboveAverage="0" equalAverage="0" bottom="0" percent="0" rank="0" text="" dxfId="3">
      <formula>0</formula>
    </cfRule>
  </conditionalFormatting>
  <conditionalFormatting sqref="E4:E7">
    <cfRule type="cellIs" priority="3" operator="equal" aboveAverage="0" equalAverage="0" bottom="0" percent="0" rank="0" text="" dxfId="3">
      <formula>"초과"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2026-09-06T06:17:31Z</dcterms:created>
  <dc:creator>openpyxl</dc:creator>
  <dc:description/>
  <dc:language>en-US</dc:language>
  <cp:lastModifiedBy/>
  <dcterms:modified xsi:type="dcterms:W3CDTF">2026-09-06T06:17:33Z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